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5ad4b4b0-58d0-41ec-aa0c-13ac4b64d41e/WOPIServiceId_TP_EGNYTE_PLUS/WOPIUserId_-/"/>
    </mc:Choice>
  </mc:AlternateContent>
  <xr:revisionPtr revIDLastSave="18" documentId="13_ncr:1_{2697A4E4-44B7-459F-B57D-BFC0E65474F2}" xr6:coauthVersionLast="47" xr6:coauthVersionMax="47" xr10:uidLastSave="{02507FFC-34B3-4C66-8F22-88ED89BDE2ED}"/>
  <bookViews>
    <workbookView xWindow="-110" yWindow="-110" windowWidth="19420" windowHeight="10300" tabRatio="500" xr2:uid="{00000000-000D-0000-FFFF-FFFF00000000}"/>
  </bookViews>
  <sheets>
    <sheet name="Reg WSP VTE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6" l="1"/>
  <c r="G32" i="6"/>
  <c r="G30" i="6"/>
  <c r="G29" i="6" l="1"/>
  <c r="G28" i="6"/>
  <c r="G27" i="6" l="1"/>
  <c r="G23" i="6"/>
  <c r="E22" i="6"/>
  <c r="G21" i="6"/>
  <c r="G13" i="6"/>
  <c r="B3" i="6"/>
  <c r="G22" i="6" l="1"/>
  <c r="G15" i="6"/>
  <c r="G11" i="6"/>
  <c r="G24" i="6" s="1"/>
  <c r="G35" i="6" s="1"/>
  <c r="G14" i="6"/>
  <c r="G16" i="6" l="1"/>
  <c r="G17" i="6" l="1"/>
  <c r="E18" i="6"/>
  <c r="E19" i="6" l="1"/>
  <c r="G18" i="6"/>
  <c r="E20" i="6" l="1"/>
  <c r="G19" i="6"/>
  <c r="G20" i="6" l="1"/>
  <c r="E9" i="6"/>
  <c r="G9" i="6" l="1"/>
  <c r="E10" i="6"/>
  <c r="G36" i="6" l="1"/>
  <c r="G37" i="6" s="1"/>
  <c r="G3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Phomkong, Sianong</author>
  </authors>
  <commentList>
    <comment ref="F11" authorId="0" shapeId="0" xr:uid="{A9749D18-094A-4EB6-BF20-82155FA3ED83}">
      <text>
        <r>
          <rPr>
            <b/>
            <sz val="9"/>
            <color indexed="81"/>
            <rFont val="Tahoma"/>
            <family val="2"/>
          </rPr>
          <t>Phomkong, Sianong:</t>
        </r>
        <r>
          <rPr>
            <sz val="9"/>
            <color indexed="81"/>
            <rFont val="Tahoma"/>
            <family val="2"/>
          </rPr>
          <t xml:space="preserve">
Local DSA and tround-trip travel to-from VTE</t>
        </r>
      </text>
    </comment>
  </commentList>
</comments>
</file>

<file path=xl/sharedStrings.xml><?xml version="1.0" encoding="utf-8"?>
<sst xmlns="http://schemas.openxmlformats.org/spreadsheetml/2006/main" count="61" uniqueCount="47">
  <si>
    <t>Item</t>
  </si>
  <si>
    <t>Remarks</t>
  </si>
  <si>
    <t xml:space="preserve">Estimated Event Organisation Budget </t>
  </si>
  <si>
    <t>Project</t>
  </si>
  <si>
    <t xml:space="preserve">AISP- Event Organisation and Management for hybrid Regional Workshop on Developing National Policies and Laws Related to GRTKTCE; and Empowering Ethnic Communities through strengthening capacity for GRTKTCE protection for Interested ASEAN Member States (AMSs). </t>
  </si>
  <si>
    <t>Updated on</t>
  </si>
  <si>
    <t>Currency</t>
  </si>
  <si>
    <t>AUD</t>
  </si>
  <si>
    <t>USD EX.R</t>
  </si>
  <si>
    <t>Unit</t>
  </si>
  <si>
    <t>Quantity</t>
  </si>
  <si>
    <t>Rate</t>
  </si>
  <si>
    <t>Amount</t>
  </si>
  <si>
    <t xml:space="preserve">A two-day REGIONAL workshop </t>
  </si>
  <si>
    <t>Participants Expenses</t>
  </si>
  <si>
    <t>Participant Per diem (UN Rate &amp; Practices, 3-day per diem)</t>
  </si>
  <si>
    <t>Person</t>
  </si>
  <si>
    <t>Local Participants (coming from outside the province, local DSA rate + local transport)</t>
  </si>
  <si>
    <t>For Lao participants from other provinces</t>
  </si>
  <si>
    <t>Airfare</t>
  </si>
  <si>
    <t>Cambodia (PNH)</t>
  </si>
  <si>
    <t>Ticket</t>
  </si>
  <si>
    <t>Indonesia (CGK)</t>
  </si>
  <si>
    <t>Lao PDR (VTE)</t>
  </si>
  <si>
    <t>Malaysia (KUL)</t>
  </si>
  <si>
    <t>Myanmar (RGN/NYT)</t>
  </si>
  <si>
    <t>Thailand (BKK)</t>
  </si>
  <si>
    <t>Philippines (MNL)</t>
  </si>
  <si>
    <t>Viet Nam (HAN)</t>
  </si>
  <si>
    <t>Australia (CBR)</t>
  </si>
  <si>
    <t>New Zealand (WLG)</t>
  </si>
  <si>
    <t>ASEC/RT4D (CGK)</t>
  </si>
  <si>
    <t>Subtotal</t>
  </si>
  <si>
    <t>Event Organization Expenses</t>
  </si>
  <si>
    <t xml:space="preserve">   - Equipments (incl. venue rental, lunch and coffee breaks), Equipment rental (i.e., microphone, photocopy machine, laptop, LCD projector, printer), backdrop and banners</t>
  </si>
  <si>
    <t>Simultaneous translation</t>
  </si>
  <si>
    <t>Post Workshop Report</t>
  </si>
  <si>
    <t>Photography and videography</t>
  </si>
  <si>
    <t>Other fees (EO Mngmt fee, and miscellaneous)</t>
  </si>
  <si>
    <t>Lumpsum</t>
  </si>
  <si>
    <t>Sub-Total</t>
  </si>
  <si>
    <t>Contingency (3%)</t>
  </si>
  <si>
    <t>Total Budget (AUD)</t>
  </si>
  <si>
    <t>Total Budget (AUD) (round-up)</t>
  </si>
  <si>
    <t xml:space="preserve">Event Organization, which includes: Full package for 60-70 people workshop </t>
  </si>
  <si>
    <t>Please provide breakdown of costs</t>
  </si>
  <si>
    <t>Airport transfer (roundtrip)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</si>
</sst>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.00_);_(* \(#,##0.00\);_(* &quot;-&quot;_);_(@_)"/>
    <numFmt numFmtId="165" formatCode="[$AUD]\ #,##0"/>
    <numFmt numFmtId="166" formatCode="[$USD]\ #,##0.00000"/>
    <numFmt numFmtId="167" formatCode="[$-13809]d\ mmm\ yyyy;@"/>
    <numFmt numFmtId="168" formatCode="[$AUD]\ #,##0.00"/>
    <numFmt numFmtId="169" formatCode="#,##0.0"/>
    <numFmt numFmtId="170" formatCode="_([$LAK]\ * #,##0.00_);_([$LAK]\ * \(#,##0.00\);_([$LAK]\ * &quot;-&quot;??_);_(@_)"/>
  </numFmts>
  <fonts count="2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C00000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C0000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5"/>
      <color rgb="FF000000"/>
      <name val="Arial"/>
      <family val="2"/>
    </font>
    <font>
      <sz val="15"/>
      <color theme="1"/>
      <name val="Arial"/>
      <family val="2"/>
    </font>
    <font>
      <b/>
      <u val="singleAccounting"/>
      <sz val="12"/>
      <name val="Arial"/>
      <family val="2"/>
    </font>
    <font>
      <b/>
      <u val="singleAccounting"/>
      <sz val="12"/>
      <color rgb="FFC00000"/>
      <name val="Arial"/>
      <family val="2"/>
    </font>
    <font>
      <b/>
      <u val="singleAccounting"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B05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85A94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7" fontId="3" fillId="0" borderId="0" xfId="0" applyNumberFormat="1" applyFont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8" fontId="3" fillId="0" borderId="0" xfId="0" applyNumberFormat="1" applyFont="1" applyAlignment="1">
      <alignment horizontal="right" vertical="center"/>
    </xf>
    <xf numFmtId="168" fontId="4" fillId="0" borderId="0" xfId="0" applyNumberFormat="1" applyFont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69" fontId="7" fillId="2" borderId="0" xfId="0" applyNumberFormat="1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69" fontId="10" fillId="0" borderId="0" xfId="0" applyNumberFormat="1" applyFont="1" applyAlignment="1">
      <alignment horizontal="righ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right" vertical="center"/>
    </xf>
    <xf numFmtId="169" fontId="10" fillId="4" borderId="0" xfId="0" applyNumberFormat="1" applyFont="1" applyFill="1" applyAlignment="1">
      <alignment horizontal="right" vertical="center"/>
    </xf>
    <xf numFmtId="169" fontId="11" fillId="4" borderId="0" xfId="0" applyNumberFormat="1" applyFont="1" applyFill="1" applyAlignment="1">
      <alignment horizontal="right" vertical="center"/>
    </xf>
    <xf numFmtId="0" fontId="3" fillId="0" borderId="0" xfId="0" quotePrefix="1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9" fontId="13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69" fontId="12" fillId="0" borderId="1" xfId="0" applyNumberFormat="1" applyFont="1" applyBorder="1" applyAlignment="1">
      <alignment horizontal="right" vertical="center"/>
    </xf>
    <xf numFmtId="169" fontId="12" fillId="3" borderId="2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169" fontId="16" fillId="0" borderId="0" xfId="0" applyNumberFormat="1" applyFont="1" applyAlignment="1">
      <alignment horizontal="right" vertical="center"/>
    </xf>
    <xf numFmtId="169" fontId="17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center" vertical="center"/>
    </xf>
    <xf numFmtId="169" fontId="18" fillId="0" borderId="0" xfId="0" applyNumberFormat="1" applyFont="1" applyAlignment="1">
      <alignment horizontal="right" vertical="center"/>
    </xf>
    <xf numFmtId="169" fontId="5" fillId="0" borderId="0" xfId="0" applyNumberFormat="1" applyFont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right" vertical="center"/>
    </xf>
    <xf numFmtId="43" fontId="10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6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5" fontId="3" fillId="0" borderId="0" xfId="0" applyNumberFormat="1" applyFont="1" applyAlignment="1">
      <alignment horizontal="left" vertical="center"/>
    </xf>
    <xf numFmtId="0" fontId="3" fillId="0" borderId="0" xfId="0" quotePrefix="1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/>
    </xf>
    <xf numFmtId="0" fontId="6" fillId="0" borderId="0" xfId="0" quotePrefix="1" applyFont="1" applyAlignment="1">
      <alignment horizontal="left" vertical="center" wrapText="1"/>
    </xf>
    <xf numFmtId="4" fontId="6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9" fontId="3" fillId="0" borderId="0" xfId="43" applyFont="1" applyAlignment="1">
      <alignment horizontal="right" vertical="center"/>
    </xf>
    <xf numFmtId="169" fontId="14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169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170" fontId="3" fillId="0" borderId="0" xfId="0" applyNumberFormat="1" applyFont="1" applyAlignment="1">
      <alignment horizontal="left" vertical="center"/>
    </xf>
    <xf numFmtId="169" fontId="6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4" fontId="3" fillId="0" borderId="0" xfId="0" applyNumberFormat="1" applyFont="1" applyFill="1" applyAlignment="1">
      <alignment horizontal="right" vertical="center"/>
    </xf>
  </cellXfs>
  <cellStyles count="44">
    <cellStyle name="Followed Hyperlink" xfId="6" builtinId="9" hidden="1"/>
    <cellStyle name="Followed Hyperlink" xfId="10" builtinId="9" hidden="1"/>
    <cellStyle name="Followed Hyperlink" xfId="4" builtinId="9" hidden="1"/>
    <cellStyle name="Followed Hyperlink" xfId="18" builtinId="9" hidden="1"/>
    <cellStyle name="Followed Hyperlink" xfId="16" builtinId="9" hidden="1"/>
    <cellStyle name="Followed Hyperlink" xfId="14" builtinId="9" hidden="1"/>
    <cellStyle name="Followed Hyperlink" xfId="2" builtinId="9" hidden="1"/>
    <cellStyle name="Followed Hyperlink" xfId="12" builtinId="9" hidden="1"/>
    <cellStyle name="Followed Hyperlink" xfId="20" builtinId="9" hidden="1"/>
    <cellStyle name="Followed Hyperlink" xfId="8" builtinId="9" hidden="1"/>
    <cellStyle name="Followed Hyperlink" xfId="22" builtinId="9" hidden="1"/>
    <cellStyle name="Followed Hyperlink" xfId="28" builtinId="9" hidden="1"/>
    <cellStyle name="Followed Hyperlink" xfId="34" builtinId="9" hidden="1"/>
    <cellStyle name="Followed Hyperlink" xfId="26" builtinId="9" hidden="1"/>
    <cellStyle name="Followed Hyperlink" xfId="32" builtinId="9" hidden="1"/>
    <cellStyle name="Followed Hyperlink" xfId="38" builtinId="9" hidden="1"/>
    <cellStyle name="Followed Hyperlink" xfId="42" builtinId="9" hidden="1"/>
    <cellStyle name="Followed Hyperlink" xfId="40" builtinId="9" hidden="1"/>
    <cellStyle name="Followed Hyperlink" xfId="30" builtinId="9" hidden="1"/>
    <cellStyle name="Followed Hyperlink" xfId="24" builtinId="9" hidden="1"/>
    <cellStyle name="Followed Hyperlink" xfId="36" builtinId="9" hidden="1"/>
    <cellStyle name="Hyperlink" xfId="1" builtinId="8" hidden="1"/>
    <cellStyle name="Hyperlink" xfId="7" builtinId="8" hidden="1"/>
    <cellStyle name="Hyperlink" xfId="33" builtinId="8" hidden="1"/>
    <cellStyle name="Hyperlink" xfId="39" builtinId="8" hidden="1"/>
    <cellStyle name="Hyperlink" xfId="23" builtinId="8" hidden="1"/>
    <cellStyle name="Hyperlink" xfId="27" builtinId="8" hidden="1"/>
    <cellStyle name="Hyperlink" xfId="11" builtinId="8" hidden="1"/>
    <cellStyle name="Hyperlink" xfId="31" builtinId="8" hidden="1"/>
    <cellStyle name="Hyperlink" xfId="15" builtinId="8" hidden="1"/>
    <cellStyle name="Hyperlink" xfId="5" builtinId="8" hidden="1"/>
    <cellStyle name="Hyperlink" xfId="37" builtinId="8" hidden="1"/>
    <cellStyle name="Hyperlink" xfId="21" builtinId="8" hidden="1"/>
    <cellStyle name="Hyperlink" xfId="9" builtinId="8" hidden="1"/>
    <cellStyle name="Hyperlink" xfId="25" builtinId="8" hidden="1"/>
    <cellStyle name="Hyperlink" xfId="13" builtinId="8" hidden="1"/>
    <cellStyle name="Hyperlink" xfId="29" builtinId="8" hidden="1"/>
    <cellStyle name="Hyperlink" xfId="17" builtinId="8" hidden="1"/>
    <cellStyle name="Hyperlink" xfId="3" builtinId="8" hidden="1"/>
    <cellStyle name="Hyperlink" xfId="35" builtinId="8" hidden="1"/>
    <cellStyle name="Hyperlink" xfId="19" builtinId="8" hidden="1"/>
    <cellStyle name="Hyperlink" xfId="41" builtinId="8" hidden="1"/>
    <cellStyle name="Normal" xfId="0" builtinId="0"/>
    <cellStyle name="Percent" xfId="4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46</xdr:row>
      <xdr:rowOff>155222</xdr:rowOff>
    </xdr:from>
    <xdr:to>
      <xdr:col>17</xdr:col>
      <xdr:colOff>332718</xdr:colOff>
      <xdr:row>64</xdr:row>
      <xdr:rowOff>48740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9BDE96-D511-4D10-A108-F2C588B35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93630" y="13109222"/>
          <a:ext cx="6247290" cy="3662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4480E-D44A-418C-B4A3-7ABADDB28373}">
  <dimension ref="A1:K46"/>
  <sheetViews>
    <sheetView tabSelected="1" topLeftCell="A26" zoomScale="67" zoomScaleNormal="85" workbookViewId="0">
      <selection activeCell="F11" sqref="F11"/>
    </sheetView>
  </sheetViews>
  <sheetFormatPr defaultColWidth="10.83203125" defaultRowHeight="15.5" x14ac:dyDescent="0.35"/>
  <cols>
    <col min="1" max="1" width="10.83203125" style="15"/>
    <col min="2" max="2" width="27.75" style="7" customWidth="1"/>
    <col min="3" max="3" width="56.08203125" style="7" customWidth="1"/>
    <col min="4" max="4" width="14.33203125" style="54" customWidth="1"/>
    <col min="5" max="5" width="14.33203125" style="55" customWidth="1"/>
    <col min="6" max="7" width="14.33203125" style="56" customWidth="1"/>
    <col min="8" max="8" width="54.5" style="57" customWidth="1"/>
    <col min="9" max="16384" width="10.83203125" style="7"/>
  </cols>
  <sheetData>
    <row r="1" spans="1:11" x14ac:dyDescent="0.35">
      <c r="A1" s="7" t="s">
        <v>0</v>
      </c>
      <c r="B1" s="1" t="s">
        <v>2</v>
      </c>
      <c r="C1" s="1"/>
      <c r="D1" s="2"/>
      <c r="E1" s="3"/>
      <c r="F1" s="4"/>
      <c r="G1" s="4"/>
      <c r="H1" s="5"/>
    </row>
    <row r="2" spans="1:11" x14ac:dyDescent="0.35">
      <c r="A2" s="1" t="s">
        <v>3</v>
      </c>
      <c r="B2" s="1" t="s">
        <v>4</v>
      </c>
      <c r="C2" s="1"/>
      <c r="D2" s="2"/>
      <c r="E2" s="3"/>
      <c r="F2" s="4"/>
      <c r="G2" s="4"/>
      <c r="H2" s="5"/>
    </row>
    <row r="3" spans="1:11" x14ac:dyDescent="0.35">
      <c r="A3" s="1" t="s">
        <v>5</v>
      </c>
      <c r="B3" s="8">
        <f ca="1">TODAY()</f>
        <v>46085</v>
      </c>
      <c r="C3" s="1"/>
      <c r="E3" s="3"/>
      <c r="H3" s="5"/>
    </row>
    <row r="4" spans="1:11" x14ac:dyDescent="0.35">
      <c r="A4" s="1" t="s">
        <v>6</v>
      </c>
      <c r="B4" s="15" t="s">
        <v>7</v>
      </c>
      <c r="D4" s="2"/>
      <c r="E4" s="3"/>
      <c r="F4" s="4"/>
      <c r="G4" s="4"/>
      <c r="H4" s="5"/>
    </row>
    <row r="5" spans="1:11" x14ac:dyDescent="0.35">
      <c r="A5" s="64" t="s">
        <v>8</v>
      </c>
      <c r="B5" s="10">
        <v>1.5</v>
      </c>
      <c r="C5" s="76">
        <v>15082</v>
      </c>
      <c r="D5" s="7"/>
      <c r="E5" s="7"/>
      <c r="F5" s="4"/>
      <c r="G5" s="4"/>
      <c r="H5" s="11"/>
    </row>
    <row r="6" spans="1:11" s="15" customFormat="1" x14ac:dyDescent="0.35">
      <c r="A6" s="12" t="s">
        <v>0</v>
      </c>
      <c r="B6" s="12"/>
      <c r="C6" s="12"/>
      <c r="D6" s="12" t="s">
        <v>9</v>
      </c>
      <c r="E6" s="12" t="s">
        <v>10</v>
      </c>
      <c r="F6" s="13" t="s">
        <v>11</v>
      </c>
      <c r="G6" s="13" t="s">
        <v>12</v>
      </c>
      <c r="H6" s="58" t="s">
        <v>1</v>
      </c>
    </row>
    <row r="7" spans="1:11" x14ac:dyDescent="0.35">
      <c r="A7" s="20" t="s">
        <v>13</v>
      </c>
      <c r="B7" s="20"/>
      <c r="C7" s="20"/>
      <c r="D7" s="21"/>
      <c r="E7" s="22"/>
      <c r="F7" s="23"/>
      <c r="G7" s="24"/>
      <c r="H7" s="60"/>
      <c r="I7" s="14"/>
      <c r="J7" s="6"/>
      <c r="K7" s="6"/>
    </row>
    <row r="8" spans="1:11" x14ac:dyDescent="0.35">
      <c r="A8" s="16" t="s">
        <v>14</v>
      </c>
      <c r="B8" s="1"/>
      <c r="C8" s="1"/>
      <c r="D8" s="2"/>
      <c r="E8" s="3"/>
      <c r="F8" s="4"/>
      <c r="G8" s="4"/>
      <c r="H8" s="61"/>
    </row>
    <row r="9" spans="1:11" x14ac:dyDescent="0.35">
      <c r="B9" s="25" t="s">
        <v>15</v>
      </c>
      <c r="C9" s="25"/>
      <c r="D9" s="26" t="s">
        <v>16</v>
      </c>
      <c r="E9" s="75">
        <f>SUM(E13:E23)</f>
        <v>18</v>
      </c>
      <c r="F9" s="74">
        <v>249</v>
      </c>
      <c r="G9" s="74">
        <f t="shared" ref="G9:G11" si="0">F9*E9</f>
        <v>4482</v>
      </c>
      <c r="H9" s="61"/>
    </row>
    <row r="10" spans="1:11" x14ac:dyDescent="0.35">
      <c r="B10" s="25" t="s">
        <v>46</v>
      </c>
      <c r="C10" s="25"/>
      <c r="D10" s="26" t="s">
        <v>16</v>
      </c>
      <c r="E10" s="75">
        <f>E9</f>
        <v>18</v>
      </c>
      <c r="F10" s="74"/>
      <c r="G10" s="74"/>
      <c r="H10" s="61"/>
    </row>
    <row r="11" spans="1:11" x14ac:dyDescent="0.35">
      <c r="B11" s="25" t="s">
        <v>17</v>
      </c>
      <c r="C11" s="25"/>
      <c r="D11" s="26" t="s">
        <v>16</v>
      </c>
      <c r="E11" s="73">
        <v>10</v>
      </c>
      <c r="F11" s="74">
        <f>(((600000*3)+1500000)/C5)*B5</f>
        <v>328.20580824824299</v>
      </c>
      <c r="G11" s="74">
        <f t="shared" si="0"/>
        <v>3282.0580824824301</v>
      </c>
      <c r="H11" s="61" t="s">
        <v>18</v>
      </c>
    </row>
    <row r="12" spans="1:11" x14ac:dyDescent="0.35">
      <c r="B12" s="25" t="s">
        <v>19</v>
      </c>
      <c r="C12" s="25"/>
      <c r="D12" s="26"/>
      <c r="E12" s="3"/>
      <c r="F12" s="4"/>
      <c r="G12" s="4"/>
      <c r="H12" s="61"/>
    </row>
    <row r="13" spans="1:11" x14ac:dyDescent="0.35">
      <c r="B13" s="25"/>
      <c r="C13" s="1" t="s">
        <v>20</v>
      </c>
      <c r="D13" s="26" t="s">
        <v>21</v>
      </c>
      <c r="E13" s="73">
        <v>2</v>
      </c>
      <c r="F13" s="74"/>
      <c r="G13" s="74">
        <f t="shared" ref="G13:G23" si="1">E13*F13</f>
        <v>0</v>
      </c>
      <c r="H13" s="61"/>
    </row>
    <row r="14" spans="1:11" x14ac:dyDescent="0.35">
      <c r="B14" s="1"/>
      <c r="C14" s="1" t="s">
        <v>22</v>
      </c>
      <c r="D14" s="26" t="s">
        <v>21</v>
      </c>
      <c r="E14" s="73">
        <v>2</v>
      </c>
      <c r="F14" s="74"/>
      <c r="G14" s="74">
        <f t="shared" si="1"/>
        <v>0</v>
      </c>
      <c r="H14" s="61"/>
    </row>
    <row r="15" spans="1:11" x14ac:dyDescent="0.35">
      <c r="B15" s="1"/>
      <c r="C15" s="1" t="s">
        <v>23</v>
      </c>
      <c r="D15" s="26" t="s">
        <v>21</v>
      </c>
      <c r="E15" s="73">
        <v>0</v>
      </c>
      <c r="F15" s="74"/>
      <c r="G15" s="74">
        <f t="shared" si="1"/>
        <v>0</v>
      </c>
      <c r="H15" s="61"/>
    </row>
    <row r="16" spans="1:11" x14ac:dyDescent="0.35">
      <c r="B16" s="1"/>
      <c r="C16" s="1" t="s">
        <v>24</v>
      </c>
      <c r="D16" s="26" t="s">
        <v>21</v>
      </c>
      <c r="E16" s="73">
        <v>2</v>
      </c>
      <c r="F16" s="74"/>
      <c r="G16" s="74">
        <f t="shared" si="1"/>
        <v>0</v>
      </c>
      <c r="H16" s="61"/>
    </row>
    <row r="17" spans="1:8" x14ac:dyDescent="0.35">
      <c r="B17" s="25"/>
      <c r="C17" s="1" t="s">
        <v>25</v>
      </c>
      <c r="D17" s="26" t="s">
        <v>21</v>
      </c>
      <c r="E17" s="73">
        <v>2</v>
      </c>
      <c r="F17" s="74"/>
      <c r="G17" s="74">
        <f t="shared" si="1"/>
        <v>0</v>
      </c>
      <c r="H17" s="61"/>
    </row>
    <row r="18" spans="1:8" x14ac:dyDescent="0.35">
      <c r="B18" s="1"/>
      <c r="C18" s="1" t="s">
        <v>26</v>
      </c>
      <c r="D18" s="26" t="s">
        <v>21</v>
      </c>
      <c r="E18" s="73">
        <f t="shared" ref="E18:E22" si="2">E17</f>
        <v>2</v>
      </c>
      <c r="F18" s="74"/>
      <c r="G18" s="74">
        <f t="shared" si="1"/>
        <v>0</v>
      </c>
      <c r="H18" s="61"/>
    </row>
    <row r="19" spans="1:8" x14ac:dyDescent="0.35">
      <c r="B19" s="1"/>
      <c r="C19" s="1" t="s">
        <v>27</v>
      </c>
      <c r="D19" s="26" t="s">
        <v>21</v>
      </c>
      <c r="E19" s="73">
        <f t="shared" si="2"/>
        <v>2</v>
      </c>
      <c r="F19" s="74"/>
      <c r="G19" s="74">
        <f t="shared" si="1"/>
        <v>0</v>
      </c>
      <c r="H19" s="61"/>
    </row>
    <row r="20" spans="1:8" x14ac:dyDescent="0.35">
      <c r="B20" s="1"/>
      <c r="C20" s="1" t="s">
        <v>28</v>
      </c>
      <c r="D20" s="26" t="s">
        <v>21</v>
      </c>
      <c r="E20" s="73">
        <f t="shared" si="2"/>
        <v>2</v>
      </c>
      <c r="F20" s="74"/>
      <c r="G20" s="74">
        <f t="shared" si="1"/>
        <v>0</v>
      </c>
      <c r="H20" s="61"/>
    </row>
    <row r="21" spans="1:8" x14ac:dyDescent="0.35">
      <c r="B21" s="25"/>
      <c r="C21" s="1" t="s">
        <v>29</v>
      </c>
      <c r="D21" s="26" t="s">
        <v>21</v>
      </c>
      <c r="E21" s="73">
        <v>1</v>
      </c>
      <c r="F21" s="74"/>
      <c r="G21" s="74">
        <f t="shared" si="1"/>
        <v>0</v>
      </c>
      <c r="H21" s="61"/>
    </row>
    <row r="22" spans="1:8" x14ac:dyDescent="0.35">
      <c r="B22" s="1"/>
      <c r="C22" s="1" t="s">
        <v>30</v>
      </c>
      <c r="D22" s="26" t="s">
        <v>21</v>
      </c>
      <c r="E22" s="73">
        <f t="shared" si="2"/>
        <v>1</v>
      </c>
      <c r="F22" s="74"/>
      <c r="G22" s="74">
        <f t="shared" si="1"/>
        <v>0</v>
      </c>
      <c r="H22" s="61"/>
    </row>
    <row r="23" spans="1:8" x14ac:dyDescent="0.35">
      <c r="B23" s="1"/>
      <c r="C23" s="1" t="s">
        <v>31</v>
      </c>
      <c r="D23" s="26" t="s">
        <v>21</v>
      </c>
      <c r="E23" s="79">
        <v>2</v>
      </c>
      <c r="F23" s="74"/>
      <c r="G23" s="74">
        <f t="shared" si="1"/>
        <v>0</v>
      </c>
      <c r="H23" s="61"/>
    </row>
    <row r="24" spans="1:8" s="31" customFormat="1" x14ac:dyDescent="0.35">
      <c r="A24" s="27"/>
      <c r="B24" s="28" t="s">
        <v>32</v>
      </c>
      <c r="C24" s="28"/>
      <c r="D24" s="29"/>
      <c r="E24" s="30"/>
      <c r="F24" s="9"/>
      <c r="G24" s="9">
        <f>SUM(G9:G23)</f>
        <v>7764.0580824824301</v>
      </c>
      <c r="H24" s="77"/>
    </row>
    <row r="25" spans="1:8" x14ac:dyDescent="0.35">
      <c r="A25" s="16" t="s">
        <v>33</v>
      </c>
      <c r="B25" s="32"/>
      <c r="C25" s="32"/>
      <c r="D25" s="17"/>
      <c r="E25" s="18"/>
      <c r="F25" s="19"/>
      <c r="G25" s="4"/>
      <c r="H25" s="59"/>
    </row>
    <row r="26" spans="1:8" ht="46.5" x14ac:dyDescent="0.35">
      <c r="B26" s="65" t="s">
        <v>44</v>
      </c>
      <c r="C26" s="25"/>
      <c r="D26" s="26"/>
      <c r="E26" s="3"/>
      <c r="F26" s="66"/>
      <c r="G26" s="66"/>
      <c r="H26" s="61"/>
    </row>
    <row r="27" spans="1:8" ht="108.5" x14ac:dyDescent="0.35">
      <c r="B27" s="65" t="s">
        <v>34</v>
      </c>
      <c r="C27" s="25"/>
      <c r="D27" s="26">
        <v>1</v>
      </c>
      <c r="E27" s="3">
        <v>2</v>
      </c>
      <c r="F27" s="66"/>
      <c r="G27" s="66">
        <f>D27*E27*F27</f>
        <v>0</v>
      </c>
      <c r="H27" s="61"/>
    </row>
    <row r="28" spans="1:8" x14ac:dyDescent="0.35">
      <c r="B28" s="65" t="s">
        <v>35</v>
      </c>
      <c r="C28" s="25"/>
      <c r="D28" s="72">
        <v>1</v>
      </c>
      <c r="E28" s="55">
        <v>2</v>
      </c>
      <c r="F28" s="78"/>
      <c r="G28" s="78">
        <f>D28*E28*F28</f>
        <v>0</v>
      </c>
      <c r="H28" s="61"/>
    </row>
    <row r="29" spans="1:8" x14ac:dyDescent="0.35">
      <c r="B29" s="65" t="s">
        <v>36</v>
      </c>
      <c r="C29" s="25"/>
      <c r="D29" s="72">
        <v>1</v>
      </c>
      <c r="E29" s="55">
        <v>1</v>
      </c>
      <c r="F29" s="78"/>
      <c r="G29" s="78">
        <f>D29*E29*F29</f>
        <v>0</v>
      </c>
      <c r="H29" s="61"/>
    </row>
    <row r="30" spans="1:8" ht="31" x14ac:dyDescent="0.35">
      <c r="B30" s="65" t="s">
        <v>37</v>
      </c>
      <c r="C30" s="25"/>
      <c r="D30" s="72">
        <v>1</v>
      </c>
      <c r="E30" s="55">
        <v>1</v>
      </c>
      <c r="F30" s="78"/>
      <c r="G30" s="78">
        <f>D30*E30*F30</f>
        <v>0</v>
      </c>
      <c r="H30" s="61"/>
    </row>
    <row r="31" spans="1:8" ht="31" x14ac:dyDescent="0.35">
      <c r="B31" s="65" t="s">
        <v>38</v>
      </c>
      <c r="C31" s="25"/>
      <c r="D31" s="2" t="s">
        <v>39</v>
      </c>
      <c r="E31" s="3"/>
      <c r="F31" s="70"/>
      <c r="G31" s="80"/>
      <c r="H31" s="61" t="s">
        <v>45</v>
      </c>
    </row>
    <row r="32" spans="1:8" s="31" customFormat="1" x14ac:dyDescent="0.35">
      <c r="A32" s="27"/>
      <c r="B32" s="28" t="s">
        <v>32</v>
      </c>
      <c r="D32" s="29"/>
      <c r="E32" s="30"/>
      <c r="F32" s="9"/>
      <c r="G32" s="9">
        <f>SUM(G27:G31)</f>
        <v>0</v>
      </c>
      <c r="H32" s="62"/>
    </row>
    <row r="33" spans="1:8" s="31" customFormat="1" x14ac:dyDescent="0.35">
      <c r="A33" s="27"/>
      <c r="B33" s="28"/>
      <c r="D33" s="29"/>
      <c r="E33" s="30"/>
      <c r="F33" s="9"/>
      <c r="G33" s="9"/>
      <c r="H33" s="62"/>
    </row>
    <row r="34" spans="1:8" s="31" customFormat="1" x14ac:dyDescent="0.35">
      <c r="A34" s="27"/>
      <c r="B34" s="28"/>
      <c r="D34" s="29"/>
      <c r="E34" s="30"/>
      <c r="F34" s="9"/>
      <c r="G34" s="9"/>
      <c r="H34" s="62"/>
    </row>
    <row r="35" spans="1:8" s="31" customFormat="1" x14ac:dyDescent="0.35">
      <c r="A35" s="27" t="s">
        <v>40</v>
      </c>
      <c r="B35" s="67"/>
      <c r="F35" s="68"/>
      <c r="G35" s="69">
        <f>G24+G32</f>
        <v>7764.0580824824301</v>
      </c>
      <c r="H35" s="62"/>
    </row>
    <row r="36" spans="1:8" s="31" customFormat="1" ht="16" thickBot="1" x14ac:dyDescent="0.4">
      <c r="A36" s="27" t="s">
        <v>41</v>
      </c>
      <c r="B36" s="67"/>
      <c r="F36" s="68"/>
      <c r="G36" s="69">
        <f>G35*3%</f>
        <v>232.92174247447289</v>
      </c>
      <c r="H36" s="62"/>
    </row>
    <row r="37" spans="1:8" s="36" customFormat="1" ht="19" x14ac:dyDescent="0.35">
      <c r="A37" s="33" t="s">
        <v>42</v>
      </c>
      <c r="B37" s="33"/>
      <c r="C37" s="33"/>
      <c r="D37" s="37"/>
      <c r="E37" s="38"/>
      <c r="F37" s="35"/>
      <c r="G37" s="39">
        <f>G35+G36</f>
        <v>7996.979824956903</v>
      </c>
      <c r="H37" s="71"/>
    </row>
    <row r="38" spans="1:8" s="36" customFormat="1" ht="19.5" thickBot="1" x14ac:dyDescent="0.4">
      <c r="A38" s="33" t="s">
        <v>43</v>
      </c>
      <c r="B38" s="33"/>
      <c r="C38" s="33"/>
      <c r="D38" s="37"/>
      <c r="E38" s="38"/>
      <c r="F38" s="34"/>
      <c r="G38" s="40">
        <f>ROUNDUP(G37,-3)</f>
        <v>8000</v>
      </c>
      <c r="H38" s="71"/>
    </row>
    <row r="39" spans="1:8" ht="20" x14ac:dyDescent="0.35">
      <c r="A39" s="41"/>
      <c r="B39" s="41"/>
      <c r="C39" s="41"/>
      <c r="D39" s="42"/>
      <c r="E39" s="43"/>
      <c r="F39" s="44"/>
      <c r="G39" s="45"/>
      <c r="H39" s="61"/>
    </row>
    <row r="40" spans="1:8" ht="20" x14ac:dyDescent="0.35">
      <c r="A40" s="41"/>
      <c r="B40" s="41"/>
      <c r="C40" s="41"/>
      <c r="D40" s="46"/>
      <c r="E40" s="7"/>
      <c r="F40" s="47"/>
      <c r="G40" s="48"/>
      <c r="H40" s="61"/>
    </row>
    <row r="41" spans="1:8" x14ac:dyDescent="0.35">
      <c r="A41" s="16"/>
      <c r="B41" s="1"/>
      <c r="C41" s="1"/>
      <c r="D41" s="2"/>
      <c r="E41" s="3"/>
      <c r="F41" s="61"/>
      <c r="G41" s="6"/>
      <c r="H41" s="7"/>
    </row>
    <row r="42" spans="1:8" x14ac:dyDescent="0.35">
      <c r="A42" s="49"/>
      <c r="B42" s="50"/>
      <c r="C42" s="50"/>
      <c r="D42" s="51"/>
      <c r="E42" s="52"/>
      <c r="F42" s="61"/>
      <c r="G42" s="6"/>
      <c r="H42" s="7"/>
    </row>
    <row r="43" spans="1:8" x14ac:dyDescent="0.35">
      <c r="A43" s="16"/>
      <c r="B43" s="1"/>
      <c r="C43" s="1"/>
      <c r="D43" s="17"/>
      <c r="E43" s="18"/>
      <c r="F43" s="61"/>
      <c r="G43" s="6"/>
      <c r="H43" s="7"/>
    </row>
    <row r="44" spans="1:8" x14ac:dyDescent="0.35">
      <c r="A44" s="16"/>
      <c r="B44" s="1"/>
      <c r="C44" s="1"/>
      <c r="D44" s="17"/>
      <c r="E44" s="53"/>
      <c r="F44" s="61"/>
      <c r="G44" s="6"/>
      <c r="H44" s="7"/>
    </row>
    <row r="45" spans="1:8" x14ac:dyDescent="0.35">
      <c r="F45" s="63"/>
      <c r="G45" s="7"/>
      <c r="H45" s="7"/>
    </row>
    <row r="46" spans="1:8" x14ac:dyDescent="0.35">
      <c r="F46" s="57"/>
      <c r="G46" s="7"/>
      <c r="H46" s="7"/>
    </row>
  </sheetData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C852EFD17ED42BB94277609D044C2" ma:contentTypeVersion="12" ma:contentTypeDescription="Create a new document." ma:contentTypeScope="" ma:versionID="c539a3671dfaac350adc1d278ead3407">
  <xsd:schema xmlns:xsd="http://www.w3.org/2001/XMLSchema" xmlns:xs="http://www.w3.org/2001/XMLSchema" xmlns:p="http://schemas.microsoft.com/office/2006/metadata/properties" xmlns:ns2="87c49c7a-9635-4b10-982f-e3bb210ccaf8" xmlns:ns3="c785086d-e8d4-4ee8-a5da-6c85aac7ac83" targetNamespace="http://schemas.microsoft.com/office/2006/metadata/properties" ma:root="true" ma:fieldsID="bba122191b14bcdc53f781f196970ebd" ns2:_="" ns3:_="">
    <xsd:import namespace="87c49c7a-9635-4b10-982f-e3bb210ccaf8"/>
    <xsd:import namespace="c785086d-e8d4-4ee8-a5da-6c85aac7a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49c7a-9635-4b10-982f-e3bb210cca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ffb2afa-0461-4a25-b7e7-e28982f86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5086d-e8d4-4ee8-a5da-6c85aac7ac8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476e9b1-968e-42f3-bfe4-669751f51bf4}" ma:internalName="TaxCatchAll" ma:showField="CatchAllData" ma:web="c785086d-e8d4-4ee8-a5da-6c85aac7a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85086d-e8d4-4ee8-a5da-6c85aac7ac83" xsi:nil="true"/>
    <lcf76f155ced4ddcb4097134ff3c332f xmlns="87c49c7a-9635-4b10-982f-e3bb210cca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F2A2FD-CE54-4F47-BDFB-6C29EE143C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BE1024-2029-4650-830D-6AEB81C890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49c7a-9635-4b10-982f-e3bb210ccaf8"/>
    <ds:schemaRef ds:uri="c785086d-e8d4-4ee8-a5da-6c85aac7a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451B95-1860-4D3E-8D31-BC43E8F72D7F}">
  <ds:schemaRefs>
    <ds:schemaRef ds:uri="http://schemas.microsoft.com/office/2006/metadata/properties"/>
    <ds:schemaRef ds:uri="http://schemas.microsoft.com/office/infopath/2007/PartnerControls"/>
    <ds:schemaRef ds:uri="c785086d-e8d4-4ee8-a5da-6c85aac7ac83"/>
    <ds:schemaRef ds:uri="87c49c7a-9635-4b10-982f-e3bb210cca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 WSP VTE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Huong Pham</dc:creator>
  <cp:keywords/>
  <dc:description/>
  <cp:lastModifiedBy>Isradi Alireja</cp:lastModifiedBy>
  <cp:revision/>
  <dcterms:created xsi:type="dcterms:W3CDTF">2017-03-15T07:31:23Z</dcterms:created>
  <dcterms:modified xsi:type="dcterms:W3CDTF">2026-03-04T05:46:25Z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0x010100F4BC852EFD17ED42BB94277609D044C2</vt:lpwstr>
  </property>
  <property fmtid="{D5CDD505-2E9C-101B-9397-08002B2CF9AE}" pid="3" name="MediaServiceImageTags">
    <vt:lpwstr/>
  </property>
</Properties>
</file>